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02_ประเด็นนโยบาย\46 สถานการณ์ฉุกเฉินด้านพลังงาน\02 ประชุมอนุกรรมการฉุกเฉินด้านพลังงาน\หารือการประเมินผลเศรษฐศาสตร์\ประเมินผลประหยัด 65\ตรวจสอบข้อมูลมาตรการ 65\"/>
    </mc:Choice>
  </mc:AlternateContent>
  <xr:revisionPtr revIDLastSave="0" documentId="13_ncr:1_{AE99A1CA-6645-4FAE-809C-BA9E343D6F0D}" xr6:coauthVersionLast="47" xr6:coauthVersionMax="47" xr10:uidLastSave="{00000000-0000-0000-0000-000000000000}"/>
  <bookViews>
    <workbookView xWindow="-120" yWindow="-120" windowWidth="24240" windowHeight="13140" tabRatio="787" xr2:uid="{00000000-000D-0000-FFFF-FFFF00000000}"/>
  </bookViews>
  <sheets>
    <sheet name="มาตรการ 8 ก๊าซอุตสาหกรรม" sheetId="9" r:id="rId1"/>
  </sheets>
  <definedNames>
    <definedName name="_xlnm.Print_Area" localSheetId="0">'มาตรการ 8 ก๊าซอุตสาหกรรม'!$A$1:$H$15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9" l="1"/>
  <c r="H14" i="9" s="1"/>
  <c r="D14" i="9"/>
  <c r="F13" i="9"/>
  <c r="D13" i="9"/>
  <c r="H13" i="9" s="1"/>
  <c r="F12" i="9"/>
  <c r="D12" i="9"/>
  <c r="D11" i="9"/>
  <c r="D10" i="9"/>
  <c r="D9" i="9"/>
  <c r="D8" i="9"/>
  <c r="D7" i="9"/>
  <c r="D6" i="9"/>
  <c r="D5" i="9"/>
  <c r="D4" i="9"/>
  <c r="D3" i="9"/>
  <c r="H12" i="9" l="1"/>
  <c r="H15" i="9" s="1"/>
  <c r="H16" i="9" s="1"/>
</calcChain>
</file>

<file path=xl/sharedStrings.xml><?xml version="1.0" encoding="utf-8"?>
<sst xmlns="http://schemas.openxmlformats.org/spreadsheetml/2006/main" count="12" uniqueCount="12">
  <si>
    <t>เดือน</t>
  </si>
  <si>
    <t>ล้านบาท</t>
  </si>
  <si>
    <t>(2) 
อัตราแลกเปลี่ยน
บาท/$</t>
  </si>
  <si>
    <t>(5)
ปริมาณ
MMBTU</t>
  </si>
  <si>
    <t>(1)
ราคา LNG
$/mmbtu</t>
  </si>
  <si>
    <t xml:space="preserve">(3) = (1)*(2)
ราคา LNG
บาท/mmbtu </t>
  </si>
  <si>
    <t>หน่วยตัน</t>
  </si>
  <si>
    <t>หมายเหตุ ปริมาณ ณ วันที่ 20 พ.ย. 2565</t>
  </si>
  <si>
    <t>รวม</t>
  </si>
  <si>
    <t>มาตรการที่ 8 บริหารจัดการเพื่อให้เกิดการลดการใช้ก๊าซธรรมชาติในภาคปิโตรเคมี และภาคอุตสาหกรรม (กกพ./ปตท.)</t>
  </si>
  <si>
    <t>(6) = (3-4)*5
ประหยัด
(ล้านบาท)</t>
  </si>
  <si>
    <t xml:space="preserve">(4)
ต้นทุนก๊าซ (บาท/MMBTU)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</si>
</sst>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charset val="22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7" fontId="1" fillId="0" borderId="1" xfId="0" applyNumberFormat="1" applyFont="1" applyBorder="1" applyAlignment="1">
      <alignment horizontal="center"/>
    </xf>
    <xf numFmtId="164" fontId="0" fillId="0" borderId="0" xfId="0" applyNumberFormat="1"/>
    <xf numFmtId="165" fontId="1" fillId="0" borderId="1" xfId="1" applyNumberFormat="1" applyFont="1" applyBorder="1"/>
    <xf numFmtId="0" fontId="1" fillId="2" borderId="1" xfId="0" applyFont="1" applyFill="1" applyBorder="1"/>
    <xf numFmtId="165" fontId="1" fillId="2" borderId="1" xfId="1" applyNumberFormat="1" applyFont="1" applyFill="1" applyBorder="1"/>
    <xf numFmtId="2" fontId="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165" fontId="1" fillId="0" borderId="1" xfId="1" applyNumberFormat="1" applyFont="1" applyBorder="1" applyAlignment="1"/>
    <xf numFmtId="164" fontId="1" fillId="0" borderId="1" xfId="0" applyNumberFormat="1" applyFont="1" applyBorder="1"/>
    <xf numFmtId="0" fontId="4" fillId="0" borderId="0" xfId="0" applyFo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6"/>
  <sheetViews>
    <sheetView tabSelected="1" view="pageBreakPreview" zoomScaleNormal="100" zoomScaleSheetLayoutView="100" workbookViewId="0">
      <selection activeCell="D2" sqref="D2"/>
    </sheetView>
  </sheetViews>
  <sheetFormatPr defaultRowHeight="15"/>
  <cols>
    <col min="1" max="1" width="15.28515625" customWidth="1"/>
    <col min="2" max="2" width="18.85546875" customWidth="1"/>
    <col min="3" max="3" width="18.7109375" customWidth="1"/>
    <col min="4" max="4" width="19.7109375" customWidth="1"/>
    <col min="5" max="5" width="30.85546875" customWidth="1"/>
    <col min="6" max="6" width="22" customWidth="1"/>
    <col min="7" max="7" width="19.7109375" customWidth="1"/>
    <col min="8" max="8" width="26.85546875" customWidth="1"/>
    <col min="9" max="9" width="19.140625" customWidth="1"/>
  </cols>
  <sheetData>
    <row r="1" spans="1:9" ht="23.25" customHeight="1">
      <c r="A1" s="16" t="s">
        <v>9</v>
      </c>
      <c r="B1" s="16"/>
      <c r="C1" s="16"/>
      <c r="D1" s="16"/>
      <c r="E1" s="16"/>
      <c r="F1" s="16"/>
      <c r="G1" s="16"/>
      <c r="H1" s="16"/>
    </row>
    <row r="2" spans="1:9" ht="75">
      <c r="A2" s="7" t="s">
        <v>0</v>
      </c>
      <c r="B2" s="8" t="s">
        <v>4</v>
      </c>
      <c r="C2" s="9" t="s">
        <v>2</v>
      </c>
      <c r="D2" s="9" t="s">
        <v>5</v>
      </c>
      <c r="E2" s="9" t="s">
        <v>11</v>
      </c>
      <c r="F2" s="9" t="s">
        <v>3</v>
      </c>
      <c r="G2" s="9" t="s">
        <v>6</v>
      </c>
      <c r="H2" s="9" t="s">
        <v>10</v>
      </c>
    </row>
    <row r="3" spans="1:9" ht="15.75">
      <c r="A3" s="1">
        <v>23743</v>
      </c>
      <c r="B3" s="6">
        <v>34.22</v>
      </c>
      <c r="C3" s="6">
        <v>33.65</v>
      </c>
      <c r="D3" s="6">
        <f>B3*C3</f>
        <v>1151.5029999999999</v>
      </c>
      <c r="E3" s="4"/>
      <c r="F3" s="5"/>
      <c r="G3" s="5"/>
      <c r="H3" s="4"/>
    </row>
    <row r="4" spans="1:9" ht="15.75">
      <c r="A4" s="1">
        <v>23774</v>
      </c>
      <c r="B4" s="6">
        <v>29.57</v>
      </c>
      <c r="C4" s="6">
        <v>32.130000000000003</v>
      </c>
      <c r="D4" s="6">
        <f t="shared" ref="D4:D14" si="0">B4*C4</f>
        <v>950.08410000000003</v>
      </c>
      <c r="E4" s="4"/>
      <c r="F4" s="5"/>
      <c r="G4" s="5"/>
      <c r="H4" s="4"/>
    </row>
    <row r="5" spans="1:9" ht="15.75">
      <c r="A5" s="1">
        <v>23802</v>
      </c>
      <c r="B5" s="6">
        <v>27.53</v>
      </c>
      <c r="C5" s="10">
        <v>33.69</v>
      </c>
      <c r="D5" s="6">
        <f t="shared" si="0"/>
        <v>927.48569999999995</v>
      </c>
      <c r="E5" s="4"/>
      <c r="F5" s="5"/>
      <c r="G5" s="5"/>
      <c r="H5" s="4"/>
    </row>
    <row r="6" spans="1:9" ht="15.75">
      <c r="A6" s="1">
        <v>23833</v>
      </c>
      <c r="B6" s="6">
        <v>36.78</v>
      </c>
      <c r="C6" s="6">
        <v>34.03</v>
      </c>
      <c r="D6" s="6">
        <f t="shared" si="0"/>
        <v>1251.6234000000002</v>
      </c>
      <c r="E6" s="4"/>
      <c r="F6" s="5"/>
      <c r="G6" s="5"/>
      <c r="H6" s="4"/>
    </row>
    <row r="7" spans="1:9" ht="15.75">
      <c r="A7" s="1">
        <v>23863</v>
      </c>
      <c r="B7" s="6">
        <v>23.57</v>
      </c>
      <c r="C7" s="6">
        <v>34.49</v>
      </c>
      <c r="D7" s="6">
        <f t="shared" si="0"/>
        <v>812.92930000000001</v>
      </c>
      <c r="E7" s="4"/>
      <c r="F7" s="5"/>
      <c r="G7" s="5"/>
      <c r="H7" s="4"/>
    </row>
    <row r="8" spans="1:9" ht="15.75">
      <c r="A8" s="1">
        <v>23894</v>
      </c>
      <c r="B8" s="6">
        <v>22.74</v>
      </c>
      <c r="C8" s="6">
        <v>35.31</v>
      </c>
      <c r="D8" s="6">
        <f t="shared" si="0"/>
        <v>802.94939999999997</v>
      </c>
      <c r="E8" s="4"/>
      <c r="F8" s="5"/>
      <c r="G8" s="5"/>
      <c r="H8" s="4"/>
    </row>
    <row r="9" spans="1:9" ht="15.75">
      <c r="A9" s="1">
        <v>23924</v>
      </c>
      <c r="B9" s="6">
        <v>24.65</v>
      </c>
      <c r="C9" s="6">
        <v>36.977600000000002</v>
      </c>
      <c r="D9" s="6">
        <f t="shared" si="0"/>
        <v>911.49784</v>
      </c>
      <c r="E9" s="4"/>
      <c r="F9" s="5"/>
      <c r="G9" s="5"/>
      <c r="H9" s="4"/>
    </row>
    <row r="10" spans="1:9" ht="15.75">
      <c r="A10" s="1">
        <v>23955</v>
      </c>
      <c r="B10" s="6">
        <v>40.840000000000003</v>
      </c>
      <c r="C10" s="6">
        <v>36.6404</v>
      </c>
      <c r="D10" s="6">
        <f t="shared" si="0"/>
        <v>1496.3939360000002</v>
      </c>
      <c r="E10" s="4"/>
      <c r="F10" s="5"/>
      <c r="G10" s="5"/>
      <c r="H10" s="4"/>
    </row>
    <row r="11" spans="1:9" ht="15.75">
      <c r="A11" s="1">
        <v>23986</v>
      </c>
      <c r="B11" s="6">
        <v>46.69</v>
      </c>
      <c r="C11" s="6">
        <v>38.067900000000002</v>
      </c>
      <c r="D11" s="6">
        <f t="shared" si="0"/>
        <v>1777.390251</v>
      </c>
      <c r="E11" s="4"/>
      <c r="F11" s="5"/>
      <c r="G11" s="5"/>
      <c r="H11" s="4"/>
    </row>
    <row r="12" spans="1:9" ht="15.75">
      <c r="A12" s="1">
        <v>24016</v>
      </c>
      <c r="B12" s="6">
        <v>35</v>
      </c>
      <c r="C12" s="6">
        <v>38.1937</v>
      </c>
      <c r="D12" s="6">
        <f t="shared" si="0"/>
        <v>1336.7795000000001</v>
      </c>
      <c r="E12" s="6">
        <v>333.1476283870968</v>
      </c>
      <c r="F12" s="11">
        <f>G12*52</f>
        <v>1919060</v>
      </c>
      <c r="G12" s="11">
        <v>36905</v>
      </c>
      <c r="H12" s="12">
        <f>+(D12-E12)*F12</f>
        <v>1926029779.5374582</v>
      </c>
    </row>
    <row r="13" spans="1:9" ht="15.75">
      <c r="A13" s="1">
        <v>24047</v>
      </c>
      <c r="B13" s="6">
        <v>34.779000000000003</v>
      </c>
      <c r="C13" s="6">
        <v>36.307899999999997</v>
      </c>
      <c r="D13" s="6">
        <f t="shared" si="0"/>
        <v>1262.7524541</v>
      </c>
      <c r="E13" s="6">
        <v>286.31372571428568</v>
      </c>
      <c r="F13" s="11">
        <f>G13*52</f>
        <v>1510496</v>
      </c>
      <c r="G13" s="11">
        <v>29048</v>
      </c>
      <c r="H13" s="12">
        <f>+(D13-E13)*F13</f>
        <v>1474906793.4717078</v>
      </c>
      <c r="I13" s="13" t="s">
        <v>7</v>
      </c>
    </row>
    <row r="14" spans="1:9" ht="15.75">
      <c r="A14" s="1">
        <v>24077</v>
      </c>
      <c r="B14" s="6">
        <v>27.396999999999998</v>
      </c>
      <c r="C14" s="6">
        <v>36.85</v>
      </c>
      <c r="D14" s="6">
        <f t="shared" si="0"/>
        <v>1009.57945</v>
      </c>
      <c r="E14" s="6">
        <v>276.70999999999998</v>
      </c>
      <c r="F14" s="11">
        <f>G14*52</f>
        <v>333112</v>
      </c>
      <c r="G14" s="3">
        <v>6406</v>
      </c>
      <c r="H14" s="12">
        <f>+(D14-E14)*F14</f>
        <v>244127608.22839996</v>
      </c>
    </row>
    <row r="15" spans="1:9" ht="21" customHeight="1">
      <c r="G15" s="14" t="s">
        <v>8</v>
      </c>
      <c r="H15" s="15">
        <f>SUM(H12:H13)</f>
        <v>3400936573.0091658</v>
      </c>
      <c r="I15" t="s">
        <v>1</v>
      </c>
    </row>
    <row r="16" spans="1:9">
      <c r="H16" s="2">
        <f>H15/1000000</f>
        <v>3400.9365730091658</v>
      </c>
    </row>
  </sheetData>
  <mergeCells count="1">
    <mergeCell ref="A1:H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มาตรการ 8 ก๊าซอุตสาหกรรม</vt:lpstr>
      <vt:lpstr>'มาตรการ 8 ก๊าซอุตสาหกรรม'!Print_Area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Prsp</dc:creator>
  <cp:lastModifiedBy>ttt</cp:lastModifiedBy>
  <cp:lastPrinted>2022-12-19T08:49:00Z</cp:lastPrinted>
  <dcterms:created xsi:type="dcterms:W3CDTF">2022-12-02T01:50:24Z</dcterms:created>
  <dcterms:modified xsi:type="dcterms:W3CDTF">2022-12-19T09:03:38Z</dcterms:modified>
</cp:coreProperties>
</file>